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rrazzo\Desktop\Progetto definitivo\"/>
    </mc:Choice>
  </mc:AlternateContent>
  <bookViews>
    <workbookView xWindow="285" yWindow="105" windowWidth="13335" windowHeight="684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H158" i="1" l="1"/>
  <c r="H160" i="1" s="1"/>
  <c r="F153" i="1" s="1"/>
  <c r="E169" i="1"/>
  <c r="E168" i="1"/>
  <c r="E167" i="1"/>
  <c r="E166" i="1"/>
  <c r="H139" i="1"/>
  <c r="H138" i="1"/>
  <c r="H140" i="1" s="1"/>
  <c r="F133" i="1" s="1"/>
  <c r="H128" i="1"/>
  <c r="H127" i="1"/>
  <c r="H129" i="1" s="1"/>
  <c r="F122" i="1" s="1"/>
  <c r="H114" i="1"/>
  <c r="H113" i="1"/>
  <c r="H105" i="1"/>
  <c r="H104" i="1"/>
  <c r="H103" i="1"/>
  <c r="G7" i="1"/>
  <c r="G2" i="1"/>
  <c r="G4" i="1" s="1"/>
  <c r="H88" i="1"/>
  <c r="H87" i="1"/>
  <c r="H86" i="1"/>
  <c r="H85" i="1"/>
  <c r="H72" i="1"/>
  <c r="H71" i="1"/>
  <c r="H70" i="1"/>
  <c r="H36" i="1"/>
  <c r="H38" i="1" s="1"/>
  <c r="F31" i="1" s="1"/>
  <c r="H28" i="1"/>
  <c r="H27" i="1"/>
  <c r="H19" i="1"/>
  <c r="H18" i="1"/>
  <c r="H17" i="1"/>
  <c r="E176" i="1" l="1"/>
  <c r="H115" i="1"/>
  <c r="F108" i="1" s="1"/>
  <c r="H73" i="1"/>
  <c r="H29" i="1"/>
  <c r="F22" i="1" s="1"/>
  <c r="H20" i="1"/>
  <c r="F12" i="1" s="1"/>
  <c r="H89" i="1"/>
  <c r="E80" i="1" s="1"/>
  <c r="H106" i="1"/>
  <c r="F101" i="1" s="1"/>
</calcChain>
</file>

<file path=xl/sharedStrings.xml><?xml version="1.0" encoding="utf-8"?>
<sst xmlns="http://schemas.openxmlformats.org/spreadsheetml/2006/main" count="196" uniqueCount="90">
  <si>
    <t>H&gt;=L/25</t>
  </si>
  <si>
    <t>cm</t>
  </si>
  <si>
    <t>CARICHI PERMANENTI</t>
  </si>
  <si>
    <t>Peso proprio del solaio</t>
  </si>
  <si>
    <t>G1=</t>
  </si>
  <si>
    <t>Analisi 1mq</t>
  </si>
  <si>
    <t>γ (kN/m^3)</t>
  </si>
  <si>
    <t>h(m)</t>
  </si>
  <si>
    <t>lunghezza (m)</t>
  </si>
  <si>
    <t>larghezza (m)</t>
  </si>
  <si>
    <t>soletta</t>
  </si>
  <si>
    <t>travetti</t>
  </si>
  <si>
    <t>Solaio H= 0,23 m</t>
  </si>
  <si>
    <t>kN/m^2</t>
  </si>
  <si>
    <t>kN/m</t>
  </si>
  <si>
    <t>Analisi 1m</t>
  </si>
  <si>
    <t>Calcestruzzo Armato</t>
  </si>
  <si>
    <t>Solaio</t>
  </si>
  <si>
    <t>kN</t>
  </si>
  <si>
    <t>Peso pavimenti - camp.interne</t>
  </si>
  <si>
    <t>marmo</t>
  </si>
  <si>
    <t>malta di cemento</t>
  </si>
  <si>
    <t>massetto</t>
  </si>
  <si>
    <t>intonaco</t>
  </si>
  <si>
    <t>Peso pavimenti - balconi</t>
  </si>
  <si>
    <t>gress</t>
  </si>
  <si>
    <t xml:space="preserve">Peso tramezzo interno, 8cm </t>
  </si>
  <si>
    <t>H libera interpiano =</t>
  </si>
  <si>
    <t>spessore(m)</t>
  </si>
  <si>
    <t>laterizio 8cm</t>
  </si>
  <si>
    <t>piastrelle</t>
  </si>
  <si>
    <t>3.1.3.1 Elementi divisori interni g2k, carico permanente portato uniformemente distribuito</t>
  </si>
  <si>
    <t>(kN/m^2)</t>
  </si>
  <si>
    <t>H (m)=</t>
  </si>
  <si>
    <t>intonaco interno</t>
  </si>
  <si>
    <t>intonaco esterno</t>
  </si>
  <si>
    <t>isolante</t>
  </si>
  <si>
    <t>CARICHI VARIABILI Qk</t>
  </si>
  <si>
    <t>Carichi d'esercizio (Tab.3.1.II)</t>
  </si>
  <si>
    <t>per verifiche locali</t>
  </si>
  <si>
    <t>qk (kN/m^2)</t>
  </si>
  <si>
    <t>Qk (kN)</t>
  </si>
  <si>
    <t>Hk (kN/m)</t>
  </si>
  <si>
    <t>cat.A Ambienti ad uso residenziale</t>
  </si>
  <si>
    <t>cat.C2 Balconi, scale</t>
  </si>
  <si>
    <t>cat.H2 Coperture praticabili</t>
  </si>
  <si>
    <t>L max</t>
  </si>
  <si>
    <t>m</t>
  </si>
  <si>
    <t>solaio H</t>
  </si>
  <si>
    <t>kN/m2</t>
  </si>
  <si>
    <t>Peso di un pilastro 30x70</t>
  </si>
  <si>
    <t>g2</t>
  </si>
  <si>
    <r>
      <t>g</t>
    </r>
    <r>
      <rPr>
        <b/>
        <vertAlign val="subscript"/>
        <sz val="11"/>
        <color theme="1"/>
        <rFont val="Arial"/>
        <family val="2"/>
      </rPr>
      <t>2k</t>
    </r>
    <r>
      <rPr>
        <b/>
        <sz val="11"/>
        <color theme="1"/>
        <rFont val="Arial"/>
        <family val="2"/>
      </rPr>
      <t xml:space="preserve"> =1,20</t>
    </r>
  </si>
  <si>
    <t>2,29  kN/m</t>
  </si>
  <si>
    <t>Peso tamponatura esterna h= 2,6 m, 30cm</t>
  </si>
  <si>
    <t>Lmax</t>
  </si>
  <si>
    <t>Hsbalzo&gt;=L/10</t>
  </si>
  <si>
    <t>sbalzo H</t>
  </si>
  <si>
    <t>18+5</t>
  </si>
  <si>
    <t>pignatta 18 cm</t>
  </si>
  <si>
    <t>g1</t>
  </si>
  <si>
    <t>peso sbalzo</t>
  </si>
  <si>
    <t>23+5</t>
  </si>
  <si>
    <t>Peso di un metro di trave emergente 30x70</t>
  </si>
  <si>
    <t>Peso di un metro di trave spessore  70x28</t>
  </si>
  <si>
    <t>sbalzo di copertura, cornicione</t>
  </si>
  <si>
    <t>Peso di un metro di trave emergente 30x60</t>
  </si>
  <si>
    <t>Peso di un metro di trave spessore  60x28</t>
  </si>
  <si>
    <t>caldana</t>
  </si>
  <si>
    <t>pignatte</t>
  </si>
  <si>
    <t>isolante termico</t>
  </si>
  <si>
    <t>Peso di un pilastro 30x60</t>
  </si>
  <si>
    <t>listelli e controlistelli</t>
  </si>
  <si>
    <t>telo traspiarante</t>
  </si>
  <si>
    <t>fibra di legno</t>
  </si>
  <si>
    <t>perline in abete</t>
  </si>
  <si>
    <t>copertura coppi</t>
  </si>
  <si>
    <t>solaio copertura</t>
  </si>
  <si>
    <t>SPESSORE&gt;=Lmax/30</t>
  </si>
  <si>
    <t>23 cm</t>
  </si>
  <si>
    <t>pignatta 23cm</t>
  </si>
  <si>
    <t xml:space="preserve">copertura </t>
  </si>
  <si>
    <t>G1k</t>
  </si>
  <si>
    <t>carico da neve</t>
  </si>
  <si>
    <t>qk</t>
  </si>
  <si>
    <t>Peso(kN/m^2)</t>
  </si>
  <si>
    <t>Peso(kN/m)</t>
  </si>
  <si>
    <t>Peso(kN)</t>
  </si>
  <si>
    <t>dimensione(m)</t>
  </si>
  <si>
    <t>peso(kN/m^2)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</si>
</sst>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_-;\-* #,##0.000_-;_-* &quot;-&quot;??_-;_-@_-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5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2" applyNumberFormat="0" applyAlignment="0" applyProtection="0"/>
    <xf numFmtId="0" fontId="1" fillId="6" borderId="3" applyNumberFormat="0" applyFont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</cellStyleXfs>
  <cellXfs count="98">
    <xf numFmtId="0" fontId="0" fillId="0" borderId="0" xfId="0"/>
    <xf numFmtId="0" fontId="7" fillId="0" borderId="0" xfId="0" applyFont="1"/>
    <xf numFmtId="0" fontId="9" fillId="0" borderId="0" xfId="0" applyFont="1"/>
    <xf numFmtId="164" fontId="7" fillId="0" borderId="0" xfId="1" applyNumberFormat="1" applyFont="1"/>
    <xf numFmtId="164" fontId="9" fillId="0" borderId="0" xfId="1" applyNumberFormat="1" applyFont="1"/>
    <xf numFmtId="0" fontId="7" fillId="11" borderId="8" xfId="0" applyFont="1" applyFill="1" applyBorder="1"/>
    <xf numFmtId="0" fontId="7" fillId="11" borderId="9" xfId="0" applyFont="1" applyFill="1" applyBorder="1"/>
    <xf numFmtId="0" fontId="7" fillId="11" borderId="10" xfId="0" applyFont="1" applyFill="1" applyBorder="1"/>
    <xf numFmtId="0" fontId="7" fillId="11" borderId="11" xfId="0" applyFont="1" applyFill="1" applyBorder="1"/>
    <xf numFmtId="0" fontId="7" fillId="11" borderId="12" xfId="0" applyFont="1" applyFill="1" applyBorder="1"/>
    <xf numFmtId="0" fontId="7" fillId="11" borderId="13" xfId="0" applyFont="1" applyFill="1" applyBorder="1"/>
    <xf numFmtId="0" fontId="9" fillId="11" borderId="12" xfId="0" applyFont="1" applyFill="1" applyBorder="1"/>
    <xf numFmtId="0" fontId="7" fillId="12" borderId="4" xfId="0" applyFont="1" applyFill="1" applyBorder="1"/>
    <xf numFmtId="43" fontId="7" fillId="12" borderId="4" xfId="1" applyFont="1" applyFill="1" applyBorder="1"/>
    <xf numFmtId="0" fontId="3" fillId="3" borderId="0" xfId="3"/>
    <xf numFmtId="0" fontId="4" fillId="4" borderId="1" xfId="4" applyAlignment="1">
      <alignment horizontal="center"/>
    </xf>
    <xf numFmtId="0" fontId="4" fillId="4" borderId="1" xfId="4"/>
    <xf numFmtId="0" fontId="2" fillId="2" borderId="0" xfId="2"/>
    <xf numFmtId="0" fontId="2" fillId="2" borderId="4" xfId="2" applyBorder="1"/>
    <xf numFmtId="43" fontId="2" fillId="2" borderId="4" xfId="2" applyNumberFormat="1" applyBorder="1" applyAlignment="1">
      <alignment horizontal="center"/>
    </xf>
    <xf numFmtId="164" fontId="2" fillId="2" borderId="4" xfId="2" applyNumberFormat="1" applyBorder="1"/>
    <xf numFmtId="43" fontId="2" fillId="2" borderId="4" xfId="2" applyNumberFormat="1" applyBorder="1"/>
    <xf numFmtId="0" fontId="1" fillId="8" borderId="0" xfId="8"/>
    <xf numFmtId="43" fontId="1" fillId="8" borderId="0" xfId="8" applyNumberFormat="1"/>
    <xf numFmtId="0" fontId="1" fillId="8" borderId="4" xfId="8" applyBorder="1"/>
    <xf numFmtId="43" fontId="1" fillId="8" borderId="4" xfId="8" applyNumberFormat="1" applyBorder="1" applyAlignment="1">
      <alignment horizontal="center"/>
    </xf>
    <xf numFmtId="164" fontId="1" fillId="8" borderId="4" xfId="8" applyNumberFormat="1" applyBorder="1"/>
    <xf numFmtId="43" fontId="1" fillId="8" borderId="4" xfId="8" applyNumberFormat="1" applyBorder="1"/>
    <xf numFmtId="0" fontId="1" fillId="7" borderId="0" xfId="7"/>
    <xf numFmtId="43" fontId="1" fillId="7" borderId="0" xfId="7" applyNumberFormat="1"/>
    <xf numFmtId="0" fontId="1" fillId="7" borderId="4" xfId="7" applyBorder="1"/>
    <xf numFmtId="43" fontId="1" fillId="7" borderId="4" xfId="7" applyNumberFormat="1" applyBorder="1" applyAlignment="1">
      <alignment horizontal="center"/>
    </xf>
    <xf numFmtId="43" fontId="1" fillId="7" borderId="4" xfId="7" applyNumberFormat="1" applyBorder="1" applyAlignment="1"/>
    <xf numFmtId="164" fontId="1" fillId="7" borderId="4" xfId="7" applyNumberFormat="1" applyBorder="1"/>
    <xf numFmtId="43" fontId="1" fillId="7" borderId="4" xfId="7" applyNumberFormat="1" applyBorder="1"/>
    <xf numFmtId="43" fontId="3" fillId="3" borderId="0" xfId="3" applyNumberFormat="1"/>
    <xf numFmtId="0" fontId="3" fillId="3" borderId="4" xfId="3" applyBorder="1"/>
    <xf numFmtId="43" fontId="3" fillId="3" borderId="4" xfId="3" applyNumberFormat="1" applyBorder="1" applyAlignment="1">
      <alignment horizontal="center"/>
    </xf>
    <xf numFmtId="43" fontId="3" fillId="3" borderId="4" xfId="3" applyNumberFormat="1" applyBorder="1"/>
    <xf numFmtId="164" fontId="3" fillId="3" borderId="4" xfId="3" applyNumberFormat="1" applyBorder="1"/>
    <xf numFmtId="0" fontId="1" fillId="10" borderId="0" xfId="10"/>
    <xf numFmtId="43" fontId="1" fillId="10" borderId="0" xfId="10" applyNumberFormat="1"/>
    <xf numFmtId="0" fontId="1" fillId="10" borderId="4" xfId="10" applyBorder="1"/>
    <xf numFmtId="43" fontId="1" fillId="10" borderId="4" xfId="10" applyNumberFormat="1" applyBorder="1" applyAlignment="1">
      <alignment horizontal="center"/>
    </xf>
    <xf numFmtId="43" fontId="1" fillId="10" borderId="4" xfId="10" applyNumberFormat="1" applyBorder="1"/>
    <xf numFmtId="164" fontId="1" fillId="10" borderId="4" xfId="10" applyNumberFormat="1" applyBorder="1"/>
    <xf numFmtId="0" fontId="7" fillId="6" borderId="3" xfId="6" applyFont="1"/>
    <xf numFmtId="0" fontId="9" fillId="6" borderId="3" xfId="6" applyFont="1"/>
    <xf numFmtId="0" fontId="11" fillId="9" borderId="0" xfId="9" applyFont="1"/>
    <xf numFmtId="0" fontId="11" fillId="9" borderId="4" xfId="9" applyFont="1" applyBorder="1"/>
    <xf numFmtId="43" fontId="11" fillId="9" borderId="4" xfId="9" applyNumberFormat="1" applyFont="1" applyBorder="1" applyAlignment="1">
      <alignment horizontal="center"/>
    </xf>
    <xf numFmtId="43" fontId="11" fillId="9" borderId="4" xfId="9" applyNumberFormat="1" applyFont="1" applyBorder="1"/>
    <xf numFmtId="164" fontId="11" fillId="9" borderId="4" xfId="9" applyNumberFormat="1" applyFont="1" applyBorder="1"/>
    <xf numFmtId="164" fontId="11" fillId="9" borderId="0" xfId="9" applyNumberFormat="1" applyFont="1"/>
    <xf numFmtId="164" fontId="2" fillId="2" borderId="0" xfId="2" applyNumberFormat="1"/>
    <xf numFmtId="0" fontId="5" fillId="5" borderId="2" xfId="5"/>
    <xf numFmtId="43" fontId="5" fillId="5" borderId="2" xfId="5" applyNumberFormat="1"/>
    <xf numFmtId="43" fontId="5" fillId="5" borderId="2" xfId="5" applyNumberFormat="1" applyAlignment="1">
      <alignment horizontal="center"/>
    </xf>
    <xf numFmtId="164" fontId="5" fillId="5" borderId="2" xfId="5" applyNumberFormat="1"/>
    <xf numFmtId="0" fontId="5" fillId="11" borderId="2" xfId="5" applyFill="1"/>
    <xf numFmtId="43" fontId="5" fillId="11" borderId="2" xfId="5" applyNumberFormat="1" applyFill="1"/>
    <xf numFmtId="0" fontId="11" fillId="11" borderId="5" xfId="9" applyFont="1" applyFill="1" applyBorder="1"/>
    <xf numFmtId="43" fontId="11" fillId="11" borderId="6" xfId="9" applyNumberFormat="1" applyFont="1" applyFill="1" applyBorder="1"/>
    <xf numFmtId="0" fontId="11" fillId="11" borderId="7" xfId="9" applyFont="1" applyFill="1" applyBorder="1"/>
    <xf numFmtId="0" fontId="1" fillId="11" borderId="5" xfId="8" applyFill="1" applyBorder="1"/>
    <xf numFmtId="43" fontId="1" fillId="11" borderId="6" xfId="8" applyNumberFormat="1" applyFill="1" applyBorder="1"/>
    <xf numFmtId="0" fontId="1" fillId="11" borderId="7" xfId="8" applyFill="1" applyBorder="1"/>
    <xf numFmtId="0" fontId="1" fillId="11" borderId="5" xfId="10" applyFill="1" applyBorder="1"/>
    <xf numFmtId="43" fontId="1" fillId="11" borderId="6" xfId="10" applyNumberFormat="1" applyFill="1" applyBorder="1"/>
    <xf numFmtId="0" fontId="1" fillId="11" borderId="7" xfId="10" applyFill="1" applyBorder="1"/>
    <xf numFmtId="0" fontId="1" fillId="11" borderId="5" xfId="7" applyFill="1" applyBorder="1"/>
    <xf numFmtId="43" fontId="1" fillId="11" borderId="6" xfId="7" applyNumberFormat="1" applyFill="1" applyBorder="1"/>
    <xf numFmtId="0" fontId="1" fillId="11" borderId="7" xfId="7" applyFill="1" applyBorder="1"/>
    <xf numFmtId="0" fontId="8" fillId="6" borderId="3" xfId="6" applyFont="1"/>
    <xf numFmtId="164" fontId="3" fillId="3" borderId="0" xfId="3" applyNumberFormat="1"/>
    <xf numFmtId="0" fontId="0" fillId="7" borderId="4" xfId="7" applyFont="1" applyBorder="1"/>
    <xf numFmtId="0" fontId="0" fillId="10" borderId="0" xfId="10" applyFont="1"/>
    <xf numFmtId="0" fontId="1" fillId="13" borderId="0" xfId="11" applyBorder="1"/>
    <xf numFmtId="0" fontId="1" fillId="13" borderId="0" xfId="11"/>
    <xf numFmtId="43" fontId="1" fillId="13" borderId="0" xfId="11" applyNumberFormat="1"/>
    <xf numFmtId="0" fontId="1" fillId="13" borderId="4" xfId="11" applyBorder="1"/>
    <xf numFmtId="43" fontId="1" fillId="13" borderId="4" xfId="11" applyNumberFormat="1" applyBorder="1" applyAlignment="1">
      <alignment horizontal="center"/>
    </xf>
    <xf numFmtId="43" fontId="1" fillId="13" borderId="4" xfId="11" applyNumberFormat="1" applyBorder="1" applyAlignment="1"/>
    <xf numFmtId="164" fontId="1" fillId="13" borderId="4" xfId="11" applyNumberFormat="1" applyBorder="1"/>
    <xf numFmtId="43" fontId="1" fillId="13" borderId="4" xfId="11" applyNumberFormat="1" applyBorder="1"/>
    <xf numFmtId="0" fontId="1" fillId="11" borderId="0" xfId="11" applyFill="1"/>
    <xf numFmtId="43" fontId="1" fillId="11" borderId="0" xfId="11" applyNumberFormat="1" applyFill="1"/>
    <xf numFmtId="0" fontId="0" fillId="8" borderId="0" xfId="8" applyFont="1"/>
    <xf numFmtId="0" fontId="0" fillId="7" borderId="0" xfId="7" applyFont="1"/>
    <xf numFmtId="0" fontId="0" fillId="11" borderId="0" xfId="7" applyFont="1" applyFill="1"/>
    <xf numFmtId="0" fontId="1" fillId="11" borderId="0" xfId="7" applyFill="1"/>
    <xf numFmtId="0" fontId="1" fillId="11" borderId="0" xfId="7" applyFill="1" applyAlignment="1">
      <alignment horizontal="center"/>
    </xf>
    <xf numFmtId="165" fontId="1" fillId="11" borderId="0" xfId="7" applyNumberFormat="1" applyFill="1"/>
    <xf numFmtId="0" fontId="1" fillId="7" borderId="0" xfId="7" applyAlignment="1">
      <alignment horizontal="center"/>
    </xf>
    <xf numFmtId="0" fontId="0" fillId="0" borderId="0" xfId="0" applyAlignment="1">
      <alignment horizontal="center"/>
    </xf>
    <xf numFmtId="0" fontId="0" fillId="10" borderId="4" xfId="10" applyFont="1" applyBorder="1"/>
    <xf numFmtId="0" fontId="0" fillId="8" borderId="4" xfId="8" applyFont="1" applyBorder="1"/>
    <xf numFmtId="0" fontId="0" fillId="13" borderId="4" xfId="11" applyFont="1" applyBorder="1"/>
  </cellXfs>
  <cellStyles count="12">
    <cellStyle name="20% - Colore 1" xfId="7" builtinId="30"/>
    <cellStyle name="20% - Colore 2" xfId="8" builtinId="34"/>
    <cellStyle name="20% - Colore 4" xfId="11" builtinId="42"/>
    <cellStyle name="40% - Colore 6" xfId="10" builtinId="51"/>
    <cellStyle name="Colore 3" xfId="9" builtinId="37"/>
    <cellStyle name="Input" xfId="4" builtinId="20"/>
    <cellStyle name="Migliaia" xfId="1" builtinId="3"/>
    <cellStyle name="Neutrale" xfId="3" builtinId="28"/>
    <cellStyle name="Normale" xfId="0" builtinId="0"/>
    <cellStyle name="Nota" xfId="6" builtinId="10"/>
    <cellStyle name="Output" xfId="5" builtinId="21"/>
    <cellStyle name="Valore valido" xfId="2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8"/>
  <sheetViews>
    <sheetView tabSelected="1" zoomScale="76" zoomScaleNormal="76" workbookViewId="0">
      <selection activeCell="E164" sqref="E164"/>
    </sheetView>
  </sheetViews>
  <sheetFormatPr defaultRowHeight="15" x14ac:dyDescent="0.25"/>
  <cols>
    <col min="2" max="2" width="38" customWidth="1"/>
    <col min="3" max="3" width="15.140625" customWidth="1"/>
    <col min="4" max="4" width="12.7109375" customWidth="1"/>
    <col min="5" max="5" width="18" customWidth="1"/>
    <col min="6" max="6" width="14.28515625" customWidth="1"/>
    <col min="7" max="7" width="19.42578125" customWidth="1"/>
    <col min="8" max="8" width="14.28515625" customWidth="1"/>
    <col min="9" max="9" width="19" customWidth="1"/>
  </cols>
  <sheetData>
    <row r="2" spans="2:10" x14ac:dyDescent="0.25">
      <c r="B2" s="15" t="s">
        <v>46</v>
      </c>
      <c r="C2" s="15">
        <v>7</v>
      </c>
      <c r="D2" s="16" t="s">
        <v>47</v>
      </c>
      <c r="E2" s="1"/>
      <c r="F2" s="14" t="s">
        <v>55</v>
      </c>
      <c r="G2" s="14">
        <f>2</f>
        <v>2</v>
      </c>
      <c r="H2" s="14" t="s">
        <v>47</v>
      </c>
      <c r="I2" s="14"/>
      <c r="J2" s="1"/>
    </row>
    <row r="3" spans="2:10" x14ac:dyDescent="0.25">
      <c r="B3" s="15"/>
      <c r="C3" s="15"/>
      <c r="D3" s="16"/>
      <c r="E3" s="1"/>
      <c r="F3" s="14"/>
      <c r="G3" s="14"/>
      <c r="H3" s="14"/>
      <c r="I3" s="14"/>
      <c r="J3" s="1"/>
    </row>
    <row r="4" spans="2:10" x14ac:dyDescent="0.25">
      <c r="B4" s="15" t="s">
        <v>0</v>
      </c>
      <c r="C4" s="15">
        <v>28</v>
      </c>
      <c r="D4" s="16" t="s">
        <v>1</v>
      </c>
      <c r="E4" s="1"/>
      <c r="F4" s="14" t="s">
        <v>56</v>
      </c>
      <c r="G4" s="14">
        <f>G2/10</f>
        <v>0.2</v>
      </c>
      <c r="H4" s="14"/>
      <c r="I4" s="14"/>
    </row>
    <row r="5" spans="2:10" x14ac:dyDescent="0.25">
      <c r="B5" s="15"/>
      <c r="C5" s="15"/>
      <c r="D5" s="16"/>
      <c r="E5" s="1"/>
      <c r="F5" s="14"/>
      <c r="G5" s="14"/>
      <c r="H5" s="14"/>
      <c r="I5" s="14"/>
    </row>
    <row r="6" spans="2:10" x14ac:dyDescent="0.25">
      <c r="B6" s="15" t="s">
        <v>48</v>
      </c>
      <c r="C6" s="15">
        <v>28</v>
      </c>
      <c r="D6" s="16" t="s">
        <v>62</v>
      </c>
      <c r="E6" s="1"/>
      <c r="F6" s="14"/>
      <c r="G6" s="14"/>
      <c r="H6" s="14"/>
      <c r="I6" s="14"/>
    </row>
    <row r="7" spans="2:10" x14ac:dyDescent="0.25">
      <c r="B7" s="1"/>
      <c r="C7" s="1"/>
      <c r="D7" s="1"/>
      <c r="E7" s="1"/>
      <c r="F7" s="14" t="s">
        <v>57</v>
      </c>
      <c r="G7" s="14">
        <f>23</f>
        <v>23</v>
      </c>
      <c r="H7" s="14" t="s">
        <v>1</v>
      </c>
      <c r="I7" s="14" t="s">
        <v>58</v>
      </c>
    </row>
    <row r="8" spans="2:10" x14ac:dyDescent="0.25">
      <c r="B8" s="1"/>
      <c r="C8" s="1"/>
      <c r="D8" s="1"/>
      <c r="E8" s="1"/>
      <c r="F8" s="1"/>
      <c r="G8" s="1"/>
    </row>
    <row r="9" spans="2:10" x14ac:dyDescent="0.25">
      <c r="B9" s="1"/>
      <c r="C9" s="1"/>
      <c r="D9" s="1"/>
      <c r="E9" s="1"/>
      <c r="F9" s="1"/>
      <c r="G9" s="1"/>
      <c r="H9" s="1"/>
      <c r="I9" s="1"/>
      <c r="J9" s="1"/>
    </row>
    <row r="10" spans="2:10" x14ac:dyDescent="0.25">
      <c r="B10" s="28" t="s">
        <v>2</v>
      </c>
      <c r="C10" s="28"/>
      <c r="D10" s="28"/>
      <c r="E10" s="28"/>
      <c r="F10" s="28"/>
      <c r="G10" s="28"/>
      <c r="H10" s="28"/>
      <c r="I10" s="1"/>
      <c r="J10" s="1"/>
    </row>
    <row r="11" spans="2:10" ht="15.75" thickBot="1" x14ac:dyDescent="0.3">
      <c r="B11" s="28"/>
      <c r="C11" s="28"/>
      <c r="D11" s="28"/>
      <c r="E11" s="28"/>
      <c r="F11" s="28"/>
      <c r="G11" s="28"/>
      <c r="H11" s="28"/>
      <c r="I11" s="1"/>
      <c r="J11" s="1"/>
    </row>
    <row r="12" spans="2:10" ht="15.75" thickBot="1" x14ac:dyDescent="0.3">
      <c r="B12" s="28" t="s">
        <v>3</v>
      </c>
      <c r="C12" s="28"/>
      <c r="D12" s="28"/>
      <c r="E12" s="70" t="s">
        <v>4</v>
      </c>
      <c r="F12" s="71">
        <f>H20</f>
        <v>3.6787999999999998</v>
      </c>
      <c r="G12" s="72" t="s">
        <v>49</v>
      </c>
      <c r="H12" s="28"/>
      <c r="I12" s="1"/>
      <c r="J12" s="1"/>
    </row>
    <row r="13" spans="2:10" x14ac:dyDescent="0.25">
      <c r="B13" s="28"/>
      <c r="C13" s="28"/>
      <c r="D13" s="28"/>
      <c r="E13" s="28"/>
      <c r="F13" s="28"/>
      <c r="G13" s="28"/>
      <c r="H13" s="28"/>
      <c r="I13" s="1"/>
      <c r="J13" s="1"/>
    </row>
    <row r="14" spans="2:10" x14ac:dyDescent="0.25">
      <c r="B14" s="28" t="s">
        <v>5</v>
      </c>
      <c r="C14" s="28"/>
      <c r="D14" s="28"/>
      <c r="E14" s="28"/>
      <c r="F14" s="29"/>
      <c r="G14" s="28"/>
      <c r="H14" s="28"/>
      <c r="I14" s="1"/>
      <c r="J14" s="1"/>
    </row>
    <row r="15" spans="2:10" x14ac:dyDescent="0.25">
      <c r="B15" s="28"/>
      <c r="C15" s="28"/>
      <c r="D15" s="28"/>
      <c r="E15" s="28"/>
      <c r="F15" s="28"/>
      <c r="G15" s="28"/>
      <c r="H15" s="28"/>
      <c r="I15" s="1"/>
      <c r="J15" s="1"/>
    </row>
    <row r="16" spans="2:10" x14ac:dyDescent="0.25">
      <c r="B16" s="30"/>
      <c r="C16" s="30"/>
      <c r="D16" s="31" t="s">
        <v>6</v>
      </c>
      <c r="E16" s="30" t="s">
        <v>7</v>
      </c>
      <c r="F16" s="30" t="s">
        <v>8</v>
      </c>
      <c r="G16" s="30" t="s">
        <v>9</v>
      </c>
      <c r="H16" s="75" t="s">
        <v>85</v>
      </c>
      <c r="I16" s="1"/>
      <c r="J16" s="1"/>
    </row>
    <row r="17" spans="2:10" x14ac:dyDescent="0.25">
      <c r="B17" s="75" t="s">
        <v>80</v>
      </c>
      <c r="C17" s="30"/>
      <c r="D17" s="32">
        <v>6</v>
      </c>
      <c r="E17" s="33">
        <v>0.23</v>
      </c>
      <c r="F17" s="33">
        <v>1</v>
      </c>
      <c r="G17" s="33">
        <v>0.76</v>
      </c>
      <c r="H17" s="34">
        <f>D17*E17*F17*G17</f>
        <v>1.0488000000000002</v>
      </c>
      <c r="I17" s="1"/>
      <c r="J17" s="1"/>
    </row>
    <row r="18" spans="2:10" x14ac:dyDescent="0.25">
      <c r="B18" s="30" t="s">
        <v>10</v>
      </c>
      <c r="C18" s="30"/>
      <c r="D18" s="32">
        <v>25</v>
      </c>
      <c r="E18" s="33">
        <v>0.05</v>
      </c>
      <c r="F18" s="33">
        <v>1</v>
      </c>
      <c r="G18" s="33">
        <v>1</v>
      </c>
      <c r="H18" s="34">
        <f>D18*E18*F18*G18</f>
        <v>1.25</v>
      </c>
      <c r="I18" s="1"/>
      <c r="J18" s="1"/>
    </row>
    <row r="19" spans="2:10" x14ac:dyDescent="0.25">
      <c r="B19" s="30" t="s">
        <v>11</v>
      </c>
      <c r="C19" s="30"/>
      <c r="D19" s="32">
        <v>25</v>
      </c>
      <c r="E19" s="33">
        <v>0.23</v>
      </c>
      <c r="F19" s="33">
        <v>1</v>
      </c>
      <c r="G19" s="33">
        <v>0.24</v>
      </c>
      <c r="H19" s="34">
        <f>D19*E19*F19*G19</f>
        <v>1.38</v>
      </c>
      <c r="I19" s="1"/>
      <c r="J19" s="1"/>
    </row>
    <row r="20" spans="2:10" x14ac:dyDescent="0.25">
      <c r="B20" s="28" t="s">
        <v>12</v>
      </c>
      <c r="C20" s="28"/>
      <c r="D20" s="28"/>
      <c r="E20" s="28"/>
      <c r="F20" s="28"/>
      <c r="G20" s="28" t="s">
        <v>13</v>
      </c>
      <c r="H20" s="29">
        <f>SUM(H17:H19)</f>
        <v>3.6787999999999998</v>
      </c>
      <c r="I20" s="2"/>
      <c r="J20" s="1"/>
    </row>
    <row r="21" spans="2:10" ht="15.75" thickBot="1" x14ac:dyDescent="0.3">
      <c r="B21" s="1"/>
      <c r="C21" s="1"/>
      <c r="D21" s="1"/>
      <c r="E21" s="1"/>
      <c r="F21" s="1"/>
      <c r="G21" s="1"/>
      <c r="H21" s="1"/>
      <c r="I21" s="1"/>
      <c r="J21" s="1"/>
    </row>
    <row r="22" spans="2:10" ht="15.75" thickBot="1" x14ac:dyDescent="0.3">
      <c r="B22" s="76" t="s">
        <v>63</v>
      </c>
      <c r="C22" s="40"/>
      <c r="D22" s="40"/>
      <c r="E22" s="67" t="s">
        <v>4</v>
      </c>
      <c r="F22" s="68">
        <f>H29</f>
        <v>4.0991999999999997</v>
      </c>
      <c r="G22" s="69" t="s">
        <v>14</v>
      </c>
      <c r="H22" s="40"/>
      <c r="I22" s="1"/>
      <c r="J22" s="1"/>
    </row>
    <row r="23" spans="2:10" x14ac:dyDescent="0.25">
      <c r="B23" s="40"/>
      <c r="C23" s="40"/>
      <c r="D23" s="40"/>
      <c r="E23" s="40"/>
      <c r="F23" s="41"/>
      <c r="G23" s="40"/>
      <c r="H23" s="40"/>
      <c r="I23" s="1"/>
      <c r="J23" s="1"/>
    </row>
    <row r="24" spans="2:10" x14ac:dyDescent="0.25">
      <c r="B24" s="40" t="s">
        <v>15</v>
      </c>
      <c r="C24" s="40"/>
      <c r="D24" s="40"/>
      <c r="E24" s="40"/>
      <c r="F24" s="40"/>
      <c r="G24" s="40"/>
      <c r="H24" s="40"/>
      <c r="I24" s="1"/>
      <c r="J24" s="1"/>
    </row>
    <row r="25" spans="2:10" x14ac:dyDescent="0.25">
      <c r="B25" s="40"/>
      <c r="C25" s="40"/>
      <c r="D25" s="40"/>
      <c r="E25" s="40"/>
      <c r="F25" s="40"/>
      <c r="G25" s="40"/>
      <c r="H25" s="40"/>
      <c r="I25" s="1"/>
      <c r="J25" s="1"/>
    </row>
    <row r="26" spans="2:10" x14ac:dyDescent="0.25">
      <c r="B26" s="42"/>
      <c r="C26" s="42"/>
      <c r="D26" s="43" t="s">
        <v>6</v>
      </c>
      <c r="E26" s="42" t="s">
        <v>7</v>
      </c>
      <c r="F26" s="42" t="s">
        <v>8</v>
      </c>
      <c r="G26" s="42" t="s">
        <v>9</v>
      </c>
      <c r="H26" s="95" t="s">
        <v>86</v>
      </c>
      <c r="I26" s="1"/>
      <c r="J26" s="1"/>
    </row>
    <row r="27" spans="2:10" x14ac:dyDescent="0.25">
      <c r="B27" s="42" t="s">
        <v>16</v>
      </c>
      <c r="C27" s="42"/>
      <c r="D27" s="44">
        <v>25</v>
      </c>
      <c r="E27" s="45">
        <v>0.7</v>
      </c>
      <c r="F27" s="45">
        <v>1</v>
      </c>
      <c r="G27" s="45">
        <v>0.3</v>
      </c>
      <c r="H27" s="45">
        <f>D27*E27*F27*G27</f>
        <v>5.25</v>
      </c>
      <c r="I27" s="1"/>
      <c r="J27" s="1"/>
    </row>
    <row r="28" spans="2:10" x14ac:dyDescent="0.25">
      <c r="B28" s="42" t="s">
        <v>17</v>
      </c>
      <c r="C28" s="42"/>
      <c r="D28" s="44">
        <v>13.7</v>
      </c>
      <c r="E28" s="45">
        <v>0.28000000000000003</v>
      </c>
      <c r="F28" s="45">
        <v>1</v>
      </c>
      <c r="G28" s="45">
        <v>0.3</v>
      </c>
      <c r="H28" s="45">
        <f>D28*E28*F28*G28</f>
        <v>1.1508</v>
      </c>
      <c r="I28" s="1"/>
      <c r="J28" s="1"/>
    </row>
    <row r="29" spans="2:10" x14ac:dyDescent="0.25">
      <c r="B29" s="40"/>
      <c r="C29" s="40"/>
      <c r="D29" s="41"/>
      <c r="E29" s="40"/>
      <c r="F29" s="40"/>
      <c r="G29" s="40" t="s">
        <v>14</v>
      </c>
      <c r="H29" s="41">
        <f>H27-H28</f>
        <v>4.0991999999999997</v>
      </c>
      <c r="I29" s="1"/>
      <c r="J29" s="1"/>
    </row>
    <row r="30" spans="2:10" ht="15.75" thickBot="1" x14ac:dyDescent="0.3">
      <c r="B30" s="1"/>
      <c r="C30" s="1"/>
      <c r="D30" s="1"/>
      <c r="E30" s="1"/>
      <c r="F30" s="1"/>
      <c r="G30" s="1"/>
      <c r="H30" s="1"/>
      <c r="I30" s="1"/>
      <c r="J30" s="1"/>
    </row>
    <row r="31" spans="2:10" ht="15.75" thickBot="1" x14ac:dyDescent="0.3">
      <c r="B31" s="22" t="s">
        <v>50</v>
      </c>
      <c r="C31" s="22"/>
      <c r="D31" s="22"/>
      <c r="E31" s="64" t="s">
        <v>4</v>
      </c>
      <c r="F31" s="65">
        <f>H38</f>
        <v>14.174999999999999</v>
      </c>
      <c r="G31" s="66" t="s">
        <v>18</v>
      </c>
      <c r="H31" s="22"/>
      <c r="I31" s="1"/>
      <c r="J31" s="1"/>
    </row>
    <row r="32" spans="2:10" x14ac:dyDescent="0.25">
      <c r="B32" s="22"/>
      <c r="C32" s="22"/>
      <c r="D32" s="22"/>
      <c r="E32" s="22"/>
      <c r="F32" s="22"/>
      <c r="G32" s="22"/>
      <c r="H32" s="22"/>
      <c r="I32" s="1"/>
      <c r="J32" s="1"/>
    </row>
    <row r="33" spans="2:10" x14ac:dyDescent="0.25">
      <c r="B33" s="22" t="s">
        <v>15</v>
      </c>
      <c r="C33" s="22"/>
      <c r="D33" s="22"/>
      <c r="E33" s="22"/>
      <c r="F33" s="22"/>
      <c r="G33" s="22"/>
      <c r="H33" s="22"/>
      <c r="I33" s="1"/>
      <c r="J33" s="1"/>
    </row>
    <row r="34" spans="2:10" x14ac:dyDescent="0.25">
      <c r="B34" s="22"/>
      <c r="C34" s="22"/>
      <c r="D34" s="22"/>
      <c r="E34" s="22"/>
      <c r="F34" s="22"/>
      <c r="G34" s="22"/>
      <c r="H34" s="22"/>
      <c r="I34" s="1"/>
      <c r="J34" s="1"/>
    </row>
    <row r="35" spans="2:10" x14ac:dyDescent="0.25">
      <c r="B35" s="24"/>
      <c r="C35" s="24"/>
      <c r="D35" s="25" t="s">
        <v>6</v>
      </c>
      <c r="E35" s="24" t="s">
        <v>7</v>
      </c>
      <c r="F35" s="24" t="s">
        <v>8</v>
      </c>
      <c r="G35" s="24" t="s">
        <v>9</v>
      </c>
      <c r="H35" s="96" t="s">
        <v>87</v>
      </c>
      <c r="I35" s="1"/>
      <c r="J35" s="1"/>
    </row>
    <row r="36" spans="2:10" x14ac:dyDescent="0.25">
      <c r="B36" s="24" t="s">
        <v>16</v>
      </c>
      <c r="C36" s="24"/>
      <c r="D36" s="27">
        <v>25</v>
      </c>
      <c r="E36" s="26">
        <v>2.7</v>
      </c>
      <c r="F36" s="26">
        <v>0.7</v>
      </c>
      <c r="G36" s="26">
        <v>0.3</v>
      </c>
      <c r="H36" s="26">
        <f>E36*F36*G36*D36</f>
        <v>14.174999999999999</v>
      </c>
      <c r="I36" s="1"/>
      <c r="J36" s="1"/>
    </row>
    <row r="37" spans="2:10" x14ac:dyDescent="0.25">
      <c r="B37" s="24"/>
      <c r="C37" s="24"/>
      <c r="D37" s="27"/>
      <c r="E37" s="26"/>
      <c r="F37" s="26"/>
      <c r="G37" s="26"/>
      <c r="H37" s="26"/>
      <c r="I37" s="1"/>
      <c r="J37" s="1"/>
    </row>
    <row r="38" spans="2:10" x14ac:dyDescent="0.25">
      <c r="B38" s="22"/>
      <c r="C38" s="22"/>
      <c r="D38" s="22"/>
      <c r="E38" s="22"/>
      <c r="F38" s="22"/>
      <c r="G38" s="22" t="s">
        <v>18</v>
      </c>
      <c r="H38" s="23">
        <f>H36</f>
        <v>14.174999999999999</v>
      </c>
      <c r="I38" s="1"/>
      <c r="J38" s="1"/>
    </row>
    <row r="39" spans="2:10" x14ac:dyDescent="0.25">
      <c r="B39" s="1"/>
      <c r="C39" s="1"/>
      <c r="D39" s="1"/>
      <c r="E39" s="1"/>
      <c r="F39" s="1"/>
      <c r="G39" s="1"/>
      <c r="H39" s="1"/>
      <c r="I39" s="1"/>
      <c r="J39" s="1"/>
    </row>
    <row r="40" spans="2:10" ht="15.75" thickBot="1" x14ac:dyDescent="0.3">
      <c r="B40" s="1"/>
      <c r="C40" s="1"/>
      <c r="D40" s="1"/>
      <c r="E40" s="1"/>
      <c r="F40" s="1"/>
      <c r="G40" s="1"/>
      <c r="H40" s="1"/>
      <c r="I40" s="1"/>
      <c r="J40" s="1"/>
    </row>
    <row r="41" spans="2:10" ht="15.75" thickBot="1" x14ac:dyDescent="0.3">
      <c r="B41" s="48" t="s">
        <v>19</v>
      </c>
      <c r="C41" s="48"/>
      <c r="D41" s="48"/>
      <c r="E41" s="61" t="s">
        <v>4</v>
      </c>
      <c r="F41" s="62">
        <v>1.94</v>
      </c>
      <c r="G41" s="63" t="s">
        <v>13</v>
      </c>
      <c r="H41" s="48"/>
      <c r="I41" s="1"/>
      <c r="J41" s="1"/>
    </row>
    <row r="42" spans="2:10" x14ac:dyDescent="0.25">
      <c r="B42" s="48"/>
      <c r="C42" s="48"/>
      <c r="D42" s="48"/>
      <c r="E42" s="48"/>
      <c r="F42" s="48"/>
      <c r="G42" s="48"/>
      <c r="H42" s="48"/>
      <c r="I42" s="1"/>
      <c r="J42" s="1"/>
    </row>
    <row r="43" spans="2:10" x14ac:dyDescent="0.25">
      <c r="B43" s="48" t="s">
        <v>5</v>
      </c>
      <c r="C43" s="48"/>
      <c r="D43" s="48"/>
      <c r="E43" s="48"/>
      <c r="F43" s="48"/>
      <c r="G43" s="48"/>
      <c r="H43" s="48"/>
      <c r="I43" s="1"/>
      <c r="J43" s="1"/>
    </row>
    <row r="44" spans="2:10" x14ac:dyDescent="0.25">
      <c r="B44" s="48"/>
      <c r="C44" s="48"/>
      <c r="D44" s="48"/>
      <c r="E44" s="48"/>
      <c r="F44" s="48"/>
      <c r="G44" s="48"/>
      <c r="H44" s="48"/>
      <c r="I44" s="1"/>
      <c r="J44" s="1"/>
    </row>
    <row r="45" spans="2:10" x14ac:dyDescent="0.25">
      <c r="B45" s="49"/>
      <c r="C45" s="49"/>
      <c r="D45" s="50" t="s">
        <v>6</v>
      </c>
      <c r="E45" s="49" t="s">
        <v>7</v>
      </c>
      <c r="F45" s="49" t="s">
        <v>8</v>
      </c>
      <c r="G45" s="49" t="s">
        <v>9</v>
      </c>
      <c r="H45" s="49" t="s">
        <v>85</v>
      </c>
      <c r="I45" s="1"/>
      <c r="J45" s="1"/>
    </row>
    <row r="46" spans="2:10" x14ac:dyDescent="0.25">
      <c r="B46" s="49" t="s">
        <v>20</v>
      </c>
      <c r="C46" s="49"/>
      <c r="D46" s="51">
        <v>27</v>
      </c>
      <c r="E46" s="52">
        <v>0.02</v>
      </c>
      <c r="F46" s="52">
        <v>1</v>
      </c>
      <c r="G46" s="52">
        <v>1</v>
      </c>
      <c r="H46" s="52">
        <v>0.54</v>
      </c>
      <c r="I46" s="1"/>
      <c r="J46" s="1"/>
    </row>
    <row r="47" spans="2:10" x14ac:dyDescent="0.25">
      <c r="B47" s="49" t="s">
        <v>21</v>
      </c>
      <c r="C47" s="49"/>
      <c r="D47" s="51">
        <v>20</v>
      </c>
      <c r="E47" s="52">
        <v>0.01</v>
      </c>
      <c r="F47" s="52">
        <v>1</v>
      </c>
      <c r="G47" s="52">
        <v>1</v>
      </c>
      <c r="H47" s="52">
        <v>0.2</v>
      </c>
      <c r="I47" s="1"/>
      <c r="J47" s="1"/>
    </row>
    <row r="48" spans="2:10" x14ac:dyDescent="0.25">
      <c r="B48" s="49" t="s">
        <v>22</v>
      </c>
      <c r="C48" s="49"/>
      <c r="D48" s="51">
        <v>16</v>
      </c>
      <c r="E48" s="52">
        <v>0.05</v>
      </c>
      <c r="F48" s="52">
        <v>1</v>
      </c>
      <c r="G48" s="52">
        <v>1</v>
      </c>
      <c r="H48" s="52">
        <v>0.8</v>
      </c>
      <c r="I48" s="1"/>
      <c r="J48" s="1"/>
    </row>
    <row r="49" spans="2:10" x14ac:dyDescent="0.25">
      <c r="B49" s="49" t="s">
        <v>23</v>
      </c>
      <c r="C49" s="49"/>
      <c r="D49" s="51">
        <v>20</v>
      </c>
      <c r="E49" s="52">
        <v>0.02</v>
      </c>
      <c r="F49" s="52">
        <v>1</v>
      </c>
      <c r="G49" s="52">
        <v>1</v>
      </c>
      <c r="H49" s="52">
        <v>0.4</v>
      </c>
      <c r="I49" s="1"/>
      <c r="J49" s="1"/>
    </row>
    <row r="50" spans="2:10" x14ac:dyDescent="0.25">
      <c r="B50" s="48"/>
      <c r="C50" s="48"/>
      <c r="D50" s="48"/>
      <c r="E50" s="53"/>
      <c r="F50" s="53"/>
      <c r="G50" s="53" t="s">
        <v>13</v>
      </c>
      <c r="H50" s="53">
        <v>1.94</v>
      </c>
      <c r="I50" s="1"/>
      <c r="J50" s="1"/>
    </row>
    <row r="51" spans="2:10" x14ac:dyDescent="0.25">
      <c r="B51" s="1"/>
      <c r="C51" s="1"/>
      <c r="D51" s="1"/>
      <c r="E51" s="1"/>
      <c r="F51" s="1"/>
      <c r="G51" s="1"/>
      <c r="H51" s="1"/>
      <c r="I51" s="1"/>
      <c r="J51" s="1"/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  <row r="53" spans="2:10" x14ac:dyDescent="0.25">
      <c r="B53" s="55" t="s">
        <v>24</v>
      </c>
      <c r="C53" s="55"/>
      <c r="D53" s="55"/>
      <c r="E53" s="59" t="s">
        <v>4</v>
      </c>
      <c r="F53" s="60">
        <v>2.1800000000000002</v>
      </c>
      <c r="G53" s="59" t="s">
        <v>13</v>
      </c>
      <c r="H53" s="55"/>
      <c r="I53" s="1"/>
      <c r="J53" s="1"/>
    </row>
    <row r="54" spans="2:10" x14ac:dyDescent="0.25">
      <c r="B54" s="55"/>
      <c r="C54" s="55"/>
      <c r="D54" s="55"/>
      <c r="E54" s="55"/>
      <c r="F54" s="55"/>
      <c r="G54" s="55"/>
      <c r="H54" s="55"/>
      <c r="I54" s="1"/>
      <c r="J54" s="1"/>
    </row>
    <row r="55" spans="2:10" x14ac:dyDescent="0.25">
      <c r="B55" s="55" t="s">
        <v>5</v>
      </c>
      <c r="C55" s="55"/>
      <c r="D55" s="55"/>
      <c r="E55" s="55"/>
      <c r="F55" s="55"/>
      <c r="G55" s="55"/>
      <c r="H55" s="55"/>
      <c r="I55" s="1"/>
      <c r="J55" s="1"/>
    </row>
    <row r="56" spans="2:10" x14ac:dyDescent="0.25">
      <c r="B56" s="55"/>
      <c r="C56" s="55"/>
      <c r="D56" s="55"/>
      <c r="E56" s="55"/>
      <c r="F56" s="55"/>
      <c r="G56" s="55"/>
      <c r="H56" s="55"/>
      <c r="I56" s="1"/>
      <c r="J56" s="1"/>
    </row>
    <row r="57" spans="2:10" x14ac:dyDescent="0.25">
      <c r="B57" s="55"/>
      <c r="C57" s="55"/>
      <c r="D57" s="57" t="s">
        <v>6</v>
      </c>
      <c r="E57" s="55" t="s">
        <v>7</v>
      </c>
      <c r="F57" s="55" t="s">
        <v>8</v>
      </c>
      <c r="G57" s="55" t="s">
        <v>9</v>
      </c>
      <c r="H57" s="55" t="s">
        <v>85</v>
      </c>
      <c r="I57" s="1"/>
      <c r="J57" s="1"/>
    </row>
    <row r="58" spans="2:10" x14ac:dyDescent="0.25">
      <c r="B58" s="55" t="s">
        <v>25</v>
      </c>
      <c r="C58" s="55"/>
      <c r="D58" s="56">
        <v>27</v>
      </c>
      <c r="E58" s="58">
        <v>0.03</v>
      </c>
      <c r="F58" s="58">
        <v>1</v>
      </c>
      <c r="G58" s="58">
        <v>1</v>
      </c>
      <c r="H58" s="58">
        <v>0.80999999999999994</v>
      </c>
      <c r="I58" s="1"/>
      <c r="J58" s="1"/>
    </row>
    <row r="59" spans="2:10" x14ac:dyDescent="0.25">
      <c r="B59" s="55" t="s">
        <v>21</v>
      </c>
      <c r="C59" s="55"/>
      <c r="D59" s="56">
        <v>20</v>
      </c>
      <c r="E59" s="58">
        <v>0.01</v>
      </c>
      <c r="F59" s="58">
        <v>1</v>
      </c>
      <c r="G59" s="58">
        <v>1</v>
      </c>
      <c r="H59" s="58">
        <v>0.2</v>
      </c>
      <c r="I59" s="1"/>
      <c r="J59" s="1"/>
    </row>
    <row r="60" spans="2:10" x14ac:dyDescent="0.25">
      <c r="B60" s="55" t="s">
        <v>22</v>
      </c>
      <c r="C60" s="55"/>
      <c r="D60" s="56">
        <v>18</v>
      </c>
      <c r="E60" s="58">
        <v>0.05</v>
      </c>
      <c r="F60" s="58">
        <v>1</v>
      </c>
      <c r="G60" s="58">
        <v>1</v>
      </c>
      <c r="H60" s="58">
        <v>0.9</v>
      </c>
      <c r="I60" s="1"/>
      <c r="J60" s="1"/>
    </row>
    <row r="61" spans="2:10" x14ac:dyDescent="0.25">
      <c r="B61" s="55" t="s">
        <v>23</v>
      </c>
      <c r="C61" s="55"/>
      <c r="D61" s="56">
        <v>18</v>
      </c>
      <c r="E61" s="58">
        <v>1.4999999999999999E-2</v>
      </c>
      <c r="F61" s="58">
        <v>1</v>
      </c>
      <c r="G61" s="58">
        <v>1</v>
      </c>
      <c r="H61" s="58">
        <v>0.27</v>
      </c>
      <c r="I61" s="1"/>
      <c r="J61" s="1"/>
    </row>
    <row r="62" spans="2:10" x14ac:dyDescent="0.25">
      <c r="B62" s="55"/>
      <c r="C62" s="55"/>
      <c r="D62" s="55"/>
      <c r="E62" s="58"/>
      <c r="F62" s="58"/>
      <c r="G62" s="58" t="s">
        <v>13</v>
      </c>
      <c r="H62" s="58">
        <v>2.1800000000000002</v>
      </c>
      <c r="I62" s="1"/>
      <c r="J62" s="1"/>
    </row>
    <row r="63" spans="2:10" x14ac:dyDescent="0.25">
      <c r="B63" s="1"/>
      <c r="C63" s="1"/>
      <c r="D63" s="1"/>
      <c r="E63" s="1"/>
      <c r="F63" s="1"/>
      <c r="G63" s="1"/>
      <c r="H63" s="1"/>
      <c r="I63" s="1"/>
      <c r="J63" s="1"/>
    </row>
    <row r="64" spans="2:10" x14ac:dyDescent="0.25">
      <c r="B64" s="1"/>
      <c r="C64" s="1"/>
      <c r="D64" s="1"/>
      <c r="E64" s="1"/>
      <c r="F64" s="1"/>
      <c r="G64" s="1"/>
      <c r="H64" s="1"/>
      <c r="I64" s="1"/>
      <c r="J64" s="1"/>
    </row>
    <row r="65" spans="2:10" x14ac:dyDescent="0.25">
      <c r="B65" s="17" t="s">
        <v>26</v>
      </c>
      <c r="C65" s="17"/>
      <c r="D65" s="17" t="s">
        <v>51</v>
      </c>
      <c r="E65" s="17" t="s">
        <v>53</v>
      </c>
      <c r="F65" s="17"/>
      <c r="G65" s="17"/>
      <c r="H65" s="17"/>
      <c r="I65" s="1"/>
      <c r="J65" s="1"/>
    </row>
    <row r="66" spans="2:10" x14ac:dyDescent="0.25">
      <c r="B66" s="17"/>
      <c r="C66" s="17"/>
      <c r="D66" s="17"/>
      <c r="E66" s="17"/>
      <c r="F66" s="17"/>
      <c r="G66" s="17"/>
      <c r="H66" s="17"/>
      <c r="I66" s="1"/>
      <c r="J66" s="1"/>
    </row>
    <row r="67" spans="2:10" x14ac:dyDescent="0.25">
      <c r="B67" s="17" t="s">
        <v>27</v>
      </c>
      <c r="C67" s="17"/>
      <c r="D67" s="17"/>
      <c r="E67" s="17">
        <v>3.3</v>
      </c>
      <c r="F67" s="17"/>
      <c r="G67" s="17"/>
      <c r="H67" s="17"/>
      <c r="I67" s="1"/>
      <c r="J67" s="1"/>
    </row>
    <row r="68" spans="2:10" x14ac:dyDescent="0.25">
      <c r="B68" s="17"/>
      <c r="C68" s="17"/>
      <c r="D68" s="17"/>
      <c r="E68" s="17"/>
      <c r="F68" s="17"/>
      <c r="G68" s="17"/>
      <c r="H68" s="17"/>
      <c r="I68" s="1"/>
      <c r="J68" s="1"/>
    </row>
    <row r="69" spans="2:10" x14ac:dyDescent="0.25">
      <c r="B69" s="18"/>
      <c r="C69" s="18"/>
      <c r="D69" s="19" t="s">
        <v>6</v>
      </c>
      <c r="E69" s="18" t="s">
        <v>7</v>
      </c>
      <c r="F69" s="18" t="s">
        <v>8</v>
      </c>
      <c r="G69" s="18" t="s">
        <v>28</v>
      </c>
      <c r="H69" s="18" t="s">
        <v>86</v>
      </c>
      <c r="I69" s="1"/>
      <c r="J69" s="1"/>
    </row>
    <row r="70" spans="2:10" x14ac:dyDescent="0.25">
      <c r="B70" s="18" t="s">
        <v>29</v>
      </c>
      <c r="C70" s="18"/>
      <c r="D70" s="21">
        <v>6</v>
      </c>
      <c r="E70" s="20">
        <v>3.02</v>
      </c>
      <c r="F70" s="20">
        <v>1</v>
      </c>
      <c r="G70" s="20">
        <v>0.08</v>
      </c>
      <c r="H70" s="21">
        <f>E70*F70*G70*D70</f>
        <v>1.4496</v>
      </c>
      <c r="I70" s="1"/>
      <c r="J70" s="1"/>
    </row>
    <row r="71" spans="2:10" x14ac:dyDescent="0.25">
      <c r="B71" s="18" t="s">
        <v>23</v>
      </c>
      <c r="C71" s="18"/>
      <c r="D71" s="21">
        <v>20</v>
      </c>
      <c r="E71" s="20">
        <v>3.02</v>
      </c>
      <c r="F71" s="20">
        <v>2</v>
      </c>
      <c r="G71" s="20">
        <v>5.0000000000000001E-3</v>
      </c>
      <c r="H71" s="21">
        <f>G71*F71*E71*D71</f>
        <v>0.60399999999999998</v>
      </c>
      <c r="I71" s="1"/>
      <c r="J71" s="1"/>
    </row>
    <row r="72" spans="2:10" x14ac:dyDescent="0.25">
      <c r="B72" s="18" t="s">
        <v>30</v>
      </c>
      <c r="C72" s="18"/>
      <c r="D72" s="21">
        <v>21</v>
      </c>
      <c r="E72" s="20">
        <v>1.8</v>
      </c>
      <c r="F72" s="20">
        <v>1</v>
      </c>
      <c r="G72" s="20">
        <v>6.0000000000000001E-3</v>
      </c>
      <c r="H72" s="21">
        <f>G72*F72*E72*D72</f>
        <v>0.2268</v>
      </c>
      <c r="I72" s="1"/>
      <c r="J72" s="1"/>
    </row>
    <row r="73" spans="2:10" x14ac:dyDescent="0.25">
      <c r="B73" s="18"/>
      <c r="C73" s="18"/>
      <c r="D73" s="21"/>
      <c r="E73" s="20"/>
      <c r="F73" s="20"/>
      <c r="G73" s="54" t="s">
        <v>14</v>
      </c>
      <c r="H73" s="21">
        <f>SUM(H70:H72)</f>
        <v>2.2803999999999998</v>
      </c>
      <c r="I73" s="1"/>
      <c r="J73" s="1"/>
    </row>
    <row r="74" spans="2:10" x14ac:dyDescent="0.25">
      <c r="B74" s="1"/>
      <c r="C74" s="1"/>
      <c r="D74" s="1"/>
      <c r="E74" s="3"/>
      <c r="F74" s="3"/>
      <c r="H74" s="4"/>
      <c r="I74" s="1"/>
      <c r="J74" s="1"/>
    </row>
    <row r="75" spans="2:10" ht="15.75" thickBot="1" x14ac:dyDescent="0.3">
      <c r="B75" s="1"/>
      <c r="C75" s="1"/>
      <c r="D75" s="1"/>
      <c r="E75" s="1"/>
      <c r="F75" s="1"/>
      <c r="G75" s="1"/>
      <c r="H75" s="1"/>
      <c r="I75" s="1"/>
      <c r="J75" s="1"/>
    </row>
    <row r="76" spans="2:10" x14ac:dyDescent="0.25">
      <c r="B76" s="5" t="s">
        <v>31</v>
      </c>
      <c r="C76" s="6"/>
      <c r="D76" s="6"/>
      <c r="E76" s="6"/>
      <c r="F76" s="6"/>
      <c r="G76" s="6"/>
      <c r="H76" s="7"/>
      <c r="I76" s="1"/>
      <c r="J76" s="1"/>
    </row>
    <row r="77" spans="2:10" ht="17.25" thickBot="1" x14ac:dyDescent="0.35">
      <c r="B77" s="8"/>
      <c r="C77" s="11" t="s">
        <v>52</v>
      </c>
      <c r="D77" s="11"/>
      <c r="E77" s="11"/>
      <c r="F77" s="11" t="s">
        <v>32</v>
      </c>
      <c r="G77" s="9"/>
      <c r="H77" s="10"/>
      <c r="I77" s="1"/>
      <c r="J77" s="1"/>
    </row>
    <row r="78" spans="2:10" x14ac:dyDescent="0.25">
      <c r="B78" s="1"/>
      <c r="C78" s="1"/>
      <c r="D78" s="1"/>
      <c r="E78" s="1"/>
      <c r="F78" s="1"/>
      <c r="G78" s="1"/>
      <c r="H78" s="1"/>
      <c r="I78" s="1"/>
      <c r="J78" s="1"/>
    </row>
    <row r="79" spans="2:10" x14ac:dyDescent="0.25">
      <c r="B79" s="1"/>
      <c r="C79" s="1"/>
      <c r="D79" s="1"/>
      <c r="E79" s="1"/>
      <c r="F79" s="1"/>
      <c r="G79" s="1"/>
      <c r="H79" s="1"/>
      <c r="I79" s="1"/>
      <c r="J79" s="1"/>
    </row>
    <row r="80" spans="2:10" x14ac:dyDescent="0.25">
      <c r="B80" s="14" t="s">
        <v>54</v>
      </c>
      <c r="C80" s="14"/>
      <c r="D80" s="14"/>
      <c r="E80" s="35">
        <f>H89</f>
        <v>10.087999999999999</v>
      </c>
      <c r="F80" s="14" t="s">
        <v>14</v>
      </c>
      <c r="G80" s="14"/>
      <c r="H80" s="14"/>
      <c r="I80" s="1"/>
      <c r="J80" s="1"/>
    </row>
    <row r="81" spans="2:10" x14ac:dyDescent="0.25">
      <c r="B81" s="14"/>
      <c r="C81" s="14"/>
      <c r="D81" s="14"/>
      <c r="E81" s="14"/>
      <c r="F81" s="14"/>
      <c r="G81" s="14"/>
      <c r="H81" s="14"/>
      <c r="I81" s="1"/>
      <c r="J81" s="1"/>
    </row>
    <row r="82" spans="2:10" x14ac:dyDescent="0.25">
      <c r="B82" s="14" t="s">
        <v>33</v>
      </c>
      <c r="C82" s="14"/>
      <c r="D82" s="14"/>
      <c r="E82" s="14"/>
      <c r="F82" s="14"/>
      <c r="G82" s="14"/>
      <c r="H82" s="14"/>
      <c r="I82" s="1"/>
      <c r="J82" s="1"/>
    </row>
    <row r="83" spans="2:10" x14ac:dyDescent="0.25">
      <c r="B83" s="14"/>
      <c r="C83" s="14"/>
      <c r="D83" s="14"/>
      <c r="E83" s="14"/>
      <c r="F83" s="14"/>
      <c r="G83" s="14"/>
      <c r="H83" s="14"/>
      <c r="I83" s="1"/>
      <c r="J83" s="1"/>
    </row>
    <row r="84" spans="2:10" x14ac:dyDescent="0.25">
      <c r="B84" s="36"/>
      <c r="C84" s="36"/>
      <c r="D84" s="37" t="s">
        <v>6</v>
      </c>
      <c r="E84" s="36" t="s">
        <v>7</v>
      </c>
      <c r="F84" s="36" t="s">
        <v>8</v>
      </c>
      <c r="G84" s="36" t="s">
        <v>28</v>
      </c>
      <c r="H84" s="36" t="s">
        <v>86</v>
      </c>
      <c r="I84" s="1"/>
      <c r="J84" s="1"/>
    </row>
    <row r="85" spans="2:10" x14ac:dyDescent="0.25">
      <c r="B85" s="36" t="s">
        <v>29</v>
      </c>
      <c r="C85" s="36"/>
      <c r="D85" s="38">
        <v>6</v>
      </c>
      <c r="E85" s="39">
        <v>2.6</v>
      </c>
      <c r="F85" s="39">
        <v>1</v>
      </c>
      <c r="G85" s="39">
        <v>0.3</v>
      </c>
      <c r="H85" s="39">
        <f>G85*F85*E85*D85</f>
        <v>4.68</v>
      </c>
      <c r="I85" s="1"/>
      <c r="J85" s="1"/>
    </row>
    <row r="86" spans="2:10" x14ac:dyDescent="0.25">
      <c r="B86" s="36" t="s">
        <v>34</v>
      </c>
      <c r="C86" s="36"/>
      <c r="D86" s="38">
        <v>20</v>
      </c>
      <c r="E86" s="39">
        <v>2.6</v>
      </c>
      <c r="F86" s="39">
        <v>2</v>
      </c>
      <c r="G86" s="39">
        <v>0.02</v>
      </c>
      <c r="H86" s="39">
        <f>G86*F86*E86*D86</f>
        <v>2.08</v>
      </c>
      <c r="I86" s="1"/>
      <c r="J86" s="1"/>
    </row>
    <row r="87" spans="2:10" x14ac:dyDescent="0.25">
      <c r="B87" s="36" t="s">
        <v>35</v>
      </c>
      <c r="C87" s="36"/>
      <c r="D87" s="38">
        <v>21</v>
      </c>
      <c r="E87" s="39">
        <v>2.6</v>
      </c>
      <c r="F87" s="39">
        <v>2</v>
      </c>
      <c r="G87" s="39">
        <v>0.03</v>
      </c>
      <c r="H87" s="39">
        <f>G87*F87*E87*D87</f>
        <v>3.2759999999999998</v>
      </c>
      <c r="I87" s="1"/>
      <c r="J87" s="1"/>
    </row>
    <row r="88" spans="2:10" x14ac:dyDescent="0.25">
      <c r="B88" s="36" t="s">
        <v>36</v>
      </c>
      <c r="C88" s="36"/>
      <c r="D88" s="38">
        <v>1</v>
      </c>
      <c r="E88" s="39">
        <v>2.6</v>
      </c>
      <c r="F88" s="39">
        <v>1</v>
      </c>
      <c r="G88" s="39">
        <v>0.02</v>
      </c>
      <c r="H88" s="39">
        <f>G88*F88*E88*D88</f>
        <v>5.2000000000000005E-2</v>
      </c>
      <c r="I88" s="1"/>
      <c r="J88" s="1"/>
    </row>
    <row r="89" spans="2:10" x14ac:dyDescent="0.25">
      <c r="B89" s="14"/>
      <c r="C89" s="14"/>
      <c r="D89" s="14"/>
      <c r="E89" s="74"/>
      <c r="F89" s="74"/>
      <c r="G89" s="74" t="s">
        <v>14</v>
      </c>
      <c r="H89" s="35">
        <f>SUM(H85:H88)</f>
        <v>10.087999999999999</v>
      </c>
      <c r="I89" s="1"/>
      <c r="J89" s="1"/>
    </row>
    <row r="90" spans="2:10" x14ac:dyDescent="0.25">
      <c r="B90" s="1"/>
      <c r="C90" s="1"/>
      <c r="D90" s="1"/>
      <c r="E90" s="1"/>
      <c r="F90" s="1"/>
      <c r="G90" s="1"/>
      <c r="H90" s="1"/>
      <c r="I90" s="1"/>
      <c r="J90" s="1"/>
    </row>
    <row r="91" spans="2:10" x14ac:dyDescent="0.25">
      <c r="B91" s="1"/>
      <c r="C91" s="1"/>
      <c r="D91" s="1"/>
      <c r="E91" s="1"/>
      <c r="F91" s="1"/>
      <c r="G91" s="1"/>
      <c r="H91" s="1"/>
      <c r="I91" s="1"/>
      <c r="J91" s="1"/>
    </row>
    <row r="92" spans="2:10" x14ac:dyDescent="0.25">
      <c r="B92" s="73" t="s">
        <v>37</v>
      </c>
      <c r="C92" s="46"/>
      <c r="D92" s="46"/>
      <c r="E92" s="46"/>
      <c r="F92" s="1"/>
      <c r="G92" s="1"/>
      <c r="H92" s="1"/>
      <c r="I92" s="1"/>
      <c r="J92" s="1"/>
    </row>
    <row r="93" spans="2:10" x14ac:dyDescent="0.25">
      <c r="B93" s="46"/>
      <c r="C93" s="46"/>
      <c r="D93" s="46"/>
      <c r="E93" s="46"/>
      <c r="F93" s="1"/>
      <c r="G93" s="1"/>
      <c r="H93" s="1"/>
      <c r="I93" s="1"/>
      <c r="J93" s="1"/>
    </row>
    <row r="94" spans="2:10" x14ac:dyDescent="0.25">
      <c r="B94" s="47" t="s">
        <v>38</v>
      </c>
      <c r="C94" s="46"/>
      <c r="D94" s="46"/>
      <c r="E94" s="46"/>
      <c r="F94" s="1"/>
      <c r="G94" s="1"/>
      <c r="H94" s="12" t="s">
        <v>39</v>
      </c>
      <c r="I94" s="12"/>
      <c r="J94" s="1"/>
    </row>
    <row r="95" spans="2:10" x14ac:dyDescent="0.25">
      <c r="B95" s="46"/>
      <c r="C95" s="46"/>
      <c r="D95" s="46"/>
      <c r="E95" s="47" t="s">
        <v>40</v>
      </c>
      <c r="F95" s="1"/>
      <c r="G95" s="1"/>
      <c r="H95" s="12" t="s">
        <v>41</v>
      </c>
      <c r="I95" s="12" t="s">
        <v>42</v>
      </c>
      <c r="J95" s="1"/>
    </row>
    <row r="96" spans="2:10" x14ac:dyDescent="0.25">
      <c r="B96" s="46" t="s">
        <v>43</v>
      </c>
      <c r="C96" s="46"/>
      <c r="D96" s="46"/>
      <c r="E96" s="46">
        <v>2</v>
      </c>
      <c r="F96" s="1"/>
      <c r="G96" s="1"/>
      <c r="H96" s="13">
        <v>2</v>
      </c>
      <c r="I96" s="13">
        <v>1</v>
      </c>
      <c r="J96" s="1"/>
    </row>
    <row r="97" spans="2:10" x14ac:dyDescent="0.25">
      <c r="B97" s="46" t="s">
        <v>44</v>
      </c>
      <c r="C97" s="46"/>
      <c r="D97" s="46"/>
      <c r="E97" s="46">
        <v>4</v>
      </c>
      <c r="F97" s="1"/>
      <c r="G97" s="1"/>
      <c r="H97" s="13">
        <v>4</v>
      </c>
      <c r="I97" s="13">
        <v>2</v>
      </c>
      <c r="J97" s="1"/>
    </row>
    <row r="98" spans="2:10" x14ac:dyDescent="0.25">
      <c r="B98" s="46" t="s">
        <v>45</v>
      </c>
      <c r="C98" s="46"/>
      <c r="D98" s="46"/>
      <c r="E98" s="46">
        <v>2</v>
      </c>
      <c r="F98" s="1"/>
      <c r="G98" s="1"/>
      <c r="H98" s="13">
        <v>2</v>
      </c>
      <c r="I98" s="13">
        <v>1</v>
      </c>
      <c r="J98" s="1"/>
    </row>
    <row r="99" spans="2:10" x14ac:dyDescent="0.25">
      <c r="J99" s="1"/>
    </row>
    <row r="100" spans="2:10" x14ac:dyDescent="0.25">
      <c r="J100" s="1"/>
    </row>
    <row r="101" spans="2:10" x14ac:dyDescent="0.25">
      <c r="B101" s="77" t="s">
        <v>61</v>
      </c>
      <c r="C101" s="78"/>
      <c r="D101" s="78"/>
      <c r="E101" s="85" t="s">
        <v>60</v>
      </c>
      <c r="F101" s="86">
        <f>H106</f>
        <v>3.1508000000000003</v>
      </c>
      <c r="G101" s="85" t="s">
        <v>13</v>
      </c>
      <c r="H101" s="78"/>
      <c r="J101" s="1"/>
    </row>
    <row r="102" spans="2:10" x14ac:dyDescent="0.25">
      <c r="B102" s="80"/>
      <c r="C102" s="80"/>
      <c r="D102" s="81" t="s">
        <v>6</v>
      </c>
      <c r="E102" s="80" t="s">
        <v>7</v>
      </c>
      <c r="F102" s="80" t="s">
        <v>8</v>
      </c>
      <c r="G102" s="80" t="s">
        <v>9</v>
      </c>
      <c r="H102" s="97" t="s">
        <v>85</v>
      </c>
      <c r="J102" s="1"/>
    </row>
    <row r="103" spans="2:10" x14ac:dyDescent="0.25">
      <c r="B103" s="80" t="s">
        <v>59</v>
      </c>
      <c r="C103" s="80"/>
      <c r="D103" s="82">
        <v>6</v>
      </c>
      <c r="E103" s="83">
        <v>0.18</v>
      </c>
      <c r="F103" s="83">
        <v>1</v>
      </c>
      <c r="G103" s="83">
        <v>0.76</v>
      </c>
      <c r="H103" s="84">
        <f>D103*E103*F103*G103</f>
        <v>0.82080000000000009</v>
      </c>
      <c r="J103" s="1"/>
    </row>
    <row r="104" spans="2:10" x14ac:dyDescent="0.25">
      <c r="B104" s="80" t="s">
        <v>10</v>
      </c>
      <c r="C104" s="80"/>
      <c r="D104" s="82">
        <v>25</v>
      </c>
      <c r="E104" s="83">
        <v>0.05</v>
      </c>
      <c r="F104" s="83">
        <v>1</v>
      </c>
      <c r="G104" s="83">
        <v>1</v>
      </c>
      <c r="H104" s="84">
        <f>D104*E104*F104*G104</f>
        <v>1.25</v>
      </c>
      <c r="J104" s="1"/>
    </row>
    <row r="105" spans="2:10" x14ac:dyDescent="0.25">
      <c r="B105" s="80" t="s">
        <v>11</v>
      </c>
      <c r="C105" s="80"/>
      <c r="D105" s="82">
        <v>25</v>
      </c>
      <c r="E105" s="83">
        <v>0.18</v>
      </c>
      <c r="F105" s="83">
        <v>1</v>
      </c>
      <c r="G105" s="83">
        <v>0.24</v>
      </c>
      <c r="H105" s="84">
        <f>D105*E105*F105*G105</f>
        <v>1.08</v>
      </c>
      <c r="J105" s="1"/>
    </row>
    <row r="106" spans="2:10" x14ac:dyDescent="0.25">
      <c r="B106" s="78"/>
      <c r="C106" s="78"/>
      <c r="D106" s="78"/>
      <c r="E106" s="78"/>
      <c r="F106" s="78"/>
      <c r="G106" s="78" t="s">
        <v>13</v>
      </c>
      <c r="H106" s="79">
        <f>SUM(H103:H105)</f>
        <v>3.1508000000000003</v>
      </c>
      <c r="J106" s="1"/>
    </row>
    <row r="107" spans="2:10" ht="15.75" thickBot="1" x14ac:dyDescent="0.3">
      <c r="J107" s="1"/>
    </row>
    <row r="108" spans="2:10" ht="15.75" thickBot="1" x14ac:dyDescent="0.3">
      <c r="B108" s="76" t="s">
        <v>64</v>
      </c>
      <c r="C108" s="40"/>
      <c r="D108" s="40"/>
      <c r="E108" s="67" t="s">
        <v>4</v>
      </c>
      <c r="F108" s="68">
        <f>H115</f>
        <v>3.7492000000000001</v>
      </c>
      <c r="G108" s="69" t="s">
        <v>14</v>
      </c>
      <c r="H108" s="40"/>
      <c r="J108" s="1"/>
    </row>
    <row r="109" spans="2:10" x14ac:dyDescent="0.25">
      <c r="B109" s="40"/>
      <c r="C109" s="40"/>
      <c r="D109" s="40"/>
      <c r="E109" s="40"/>
      <c r="F109" s="41"/>
      <c r="G109" s="40"/>
      <c r="H109" s="40"/>
      <c r="J109" s="1"/>
    </row>
    <row r="110" spans="2:10" x14ac:dyDescent="0.25">
      <c r="B110" s="40" t="s">
        <v>15</v>
      </c>
      <c r="C110" s="40"/>
      <c r="D110" s="40"/>
      <c r="E110" s="40"/>
      <c r="F110" s="40"/>
      <c r="G110" s="40"/>
      <c r="H110" s="40"/>
    </row>
    <row r="111" spans="2:10" x14ac:dyDescent="0.25">
      <c r="B111" s="40"/>
      <c r="C111" s="40"/>
      <c r="D111" s="40"/>
      <c r="E111" s="40"/>
      <c r="F111" s="40"/>
      <c r="G111" s="40"/>
      <c r="H111" s="40"/>
    </row>
    <row r="112" spans="2:10" x14ac:dyDescent="0.25">
      <c r="B112" s="42"/>
      <c r="C112" s="42"/>
      <c r="D112" s="43" t="s">
        <v>6</v>
      </c>
      <c r="E112" s="42" t="s">
        <v>7</v>
      </c>
      <c r="F112" s="42" t="s">
        <v>8</v>
      </c>
      <c r="G112" s="42" t="s">
        <v>9</v>
      </c>
      <c r="H112" s="95" t="s">
        <v>86</v>
      </c>
    </row>
    <row r="113" spans="2:8" x14ac:dyDescent="0.25">
      <c r="B113" s="42" t="s">
        <v>16</v>
      </c>
      <c r="C113" s="42"/>
      <c r="D113" s="44">
        <v>25</v>
      </c>
      <c r="E113" s="45">
        <v>0.28000000000000003</v>
      </c>
      <c r="F113" s="45">
        <v>1</v>
      </c>
      <c r="G113" s="45">
        <v>0.7</v>
      </c>
      <c r="H113" s="45">
        <f>D113*E113*F113*G113</f>
        <v>4.9000000000000004</v>
      </c>
    </row>
    <row r="114" spans="2:8" x14ac:dyDescent="0.25">
      <c r="B114" s="42" t="s">
        <v>17</v>
      </c>
      <c r="C114" s="42"/>
      <c r="D114" s="44">
        <v>13.7</v>
      </c>
      <c r="E114" s="45">
        <v>0.28000000000000003</v>
      </c>
      <c r="F114" s="45">
        <v>1</v>
      </c>
      <c r="G114" s="45">
        <v>0.3</v>
      </c>
      <c r="H114" s="45">
        <f>D114*E114*F114*G114</f>
        <v>1.1508</v>
      </c>
    </row>
    <row r="115" spans="2:8" x14ac:dyDescent="0.25">
      <c r="B115" s="40"/>
      <c r="C115" s="40"/>
      <c r="D115" s="41"/>
      <c r="E115" s="40"/>
      <c r="F115" s="40"/>
      <c r="G115" s="40" t="s">
        <v>14</v>
      </c>
      <c r="H115" s="41">
        <f>H113-H114</f>
        <v>3.7492000000000001</v>
      </c>
    </row>
    <row r="118" spans="2:8" x14ac:dyDescent="0.25">
      <c r="B118" t="s">
        <v>65</v>
      </c>
    </row>
    <row r="121" spans="2:8" ht="15.75" thickBot="1" x14ac:dyDescent="0.3"/>
    <row r="122" spans="2:8" ht="15.75" thickBot="1" x14ac:dyDescent="0.3">
      <c r="B122" s="76" t="s">
        <v>66</v>
      </c>
      <c r="C122" s="40"/>
      <c r="D122" s="40"/>
      <c r="E122" s="67" t="s">
        <v>4</v>
      </c>
      <c r="F122" s="68">
        <f>H129</f>
        <v>3.3491999999999997</v>
      </c>
      <c r="G122" s="69" t="s">
        <v>14</v>
      </c>
      <c r="H122" s="40"/>
    </row>
    <row r="123" spans="2:8" x14ac:dyDescent="0.25">
      <c r="B123" s="40"/>
      <c r="C123" s="40"/>
      <c r="D123" s="40"/>
      <c r="E123" s="40"/>
      <c r="F123" s="41"/>
      <c r="G123" s="40"/>
      <c r="H123" s="40"/>
    </row>
    <row r="124" spans="2:8" x14ac:dyDescent="0.25">
      <c r="B124" s="40" t="s">
        <v>15</v>
      </c>
      <c r="C124" s="40"/>
      <c r="D124" s="40"/>
      <c r="E124" s="40"/>
      <c r="F124" s="40"/>
      <c r="G124" s="40"/>
      <c r="H124" s="40"/>
    </row>
    <row r="125" spans="2:8" x14ac:dyDescent="0.25">
      <c r="B125" s="40"/>
      <c r="C125" s="40"/>
      <c r="D125" s="40"/>
      <c r="E125" s="40"/>
      <c r="F125" s="40"/>
      <c r="G125" s="40"/>
      <c r="H125" s="40"/>
    </row>
    <row r="126" spans="2:8" x14ac:dyDescent="0.25">
      <c r="B126" s="42"/>
      <c r="C126" s="42"/>
      <c r="D126" s="43" t="s">
        <v>6</v>
      </c>
      <c r="E126" s="42" t="s">
        <v>7</v>
      </c>
      <c r="F126" s="42" t="s">
        <v>8</v>
      </c>
      <c r="G126" s="42" t="s">
        <v>9</v>
      </c>
      <c r="H126" s="95" t="s">
        <v>86</v>
      </c>
    </row>
    <row r="127" spans="2:8" x14ac:dyDescent="0.25">
      <c r="B127" s="42" t="s">
        <v>16</v>
      </c>
      <c r="C127" s="42"/>
      <c r="D127" s="44">
        <v>25</v>
      </c>
      <c r="E127" s="45">
        <v>0.6</v>
      </c>
      <c r="F127" s="45">
        <v>1</v>
      </c>
      <c r="G127" s="45">
        <v>0.3</v>
      </c>
      <c r="H127" s="45">
        <f>D127*E127*F127*G127</f>
        <v>4.5</v>
      </c>
    </row>
    <row r="128" spans="2:8" x14ac:dyDescent="0.25">
      <c r="B128" s="42" t="s">
        <v>17</v>
      </c>
      <c r="C128" s="42"/>
      <c r="D128" s="44">
        <v>13.7</v>
      </c>
      <c r="E128" s="45">
        <v>0.28000000000000003</v>
      </c>
      <c r="F128" s="45">
        <v>1</v>
      </c>
      <c r="G128" s="45">
        <v>0.3</v>
      </c>
      <c r="H128" s="45">
        <f>D128*E128*F128*G128</f>
        <v>1.1508</v>
      </c>
    </row>
    <row r="129" spans="2:8" x14ac:dyDescent="0.25">
      <c r="B129" s="40"/>
      <c r="C129" s="40"/>
      <c r="D129" s="41"/>
      <c r="E129" s="40"/>
      <c r="F129" s="40"/>
      <c r="G129" s="40" t="s">
        <v>14</v>
      </c>
      <c r="H129" s="41">
        <f>H127-H128</f>
        <v>3.3491999999999997</v>
      </c>
    </row>
    <row r="132" spans="2:8" ht="15.75" thickBot="1" x14ac:dyDescent="0.3"/>
    <row r="133" spans="2:8" ht="15.75" thickBot="1" x14ac:dyDescent="0.3">
      <c r="B133" s="76" t="s">
        <v>67</v>
      </c>
      <c r="C133" s="40"/>
      <c r="D133" s="40"/>
      <c r="E133" s="67" t="s">
        <v>4</v>
      </c>
      <c r="F133" s="68">
        <f>H140</f>
        <v>3.0491999999999999</v>
      </c>
      <c r="G133" s="69" t="s">
        <v>14</v>
      </c>
      <c r="H133" s="40"/>
    </row>
    <row r="134" spans="2:8" x14ac:dyDescent="0.25">
      <c r="B134" s="40"/>
      <c r="C134" s="40"/>
      <c r="D134" s="40"/>
      <c r="E134" s="40"/>
      <c r="F134" s="41"/>
      <c r="G134" s="40"/>
      <c r="H134" s="40"/>
    </row>
    <row r="135" spans="2:8" x14ac:dyDescent="0.25">
      <c r="B135" s="40" t="s">
        <v>15</v>
      </c>
      <c r="C135" s="40"/>
      <c r="D135" s="40"/>
      <c r="E135" s="40"/>
      <c r="F135" s="40"/>
      <c r="G135" s="40"/>
      <c r="H135" s="40"/>
    </row>
    <row r="136" spans="2:8" x14ac:dyDescent="0.25">
      <c r="B136" s="40"/>
      <c r="C136" s="40"/>
      <c r="D136" s="40"/>
      <c r="E136" s="40"/>
      <c r="F136" s="40"/>
      <c r="G136" s="40"/>
      <c r="H136" s="40"/>
    </row>
    <row r="137" spans="2:8" x14ac:dyDescent="0.25">
      <c r="B137" s="42"/>
      <c r="C137" s="42"/>
      <c r="D137" s="43" t="s">
        <v>6</v>
      </c>
      <c r="E137" s="42" t="s">
        <v>7</v>
      </c>
      <c r="F137" s="42" t="s">
        <v>8</v>
      </c>
      <c r="G137" s="42" t="s">
        <v>9</v>
      </c>
      <c r="H137" s="95" t="s">
        <v>86</v>
      </c>
    </row>
    <row r="138" spans="2:8" x14ac:dyDescent="0.25">
      <c r="B138" s="42" t="s">
        <v>16</v>
      </c>
      <c r="C138" s="42"/>
      <c r="D138" s="44">
        <v>25</v>
      </c>
      <c r="E138" s="45">
        <v>0.28000000000000003</v>
      </c>
      <c r="F138" s="45">
        <v>1</v>
      </c>
      <c r="G138" s="45">
        <v>0.6</v>
      </c>
      <c r="H138" s="45">
        <f>D138*E138*F138*G138</f>
        <v>4.2</v>
      </c>
    </row>
    <row r="139" spans="2:8" x14ac:dyDescent="0.25">
      <c r="B139" s="42" t="s">
        <v>17</v>
      </c>
      <c r="C139" s="42"/>
      <c r="D139" s="44">
        <v>13.7</v>
      </c>
      <c r="E139" s="45">
        <v>0.28000000000000003</v>
      </c>
      <c r="F139" s="45">
        <v>1</v>
      </c>
      <c r="G139" s="45">
        <v>0.3</v>
      </c>
      <c r="H139" s="45">
        <f>D139*E139*F139*G139</f>
        <v>1.1508</v>
      </c>
    </row>
    <row r="140" spans="2:8" x14ac:dyDescent="0.25">
      <c r="B140" s="40"/>
      <c r="C140" s="40"/>
      <c r="D140" s="41"/>
      <c r="E140" s="40"/>
      <c r="F140" s="40"/>
      <c r="G140" s="40" t="s">
        <v>14</v>
      </c>
      <c r="H140" s="41">
        <f>H138-H139</f>
        <v>3.0491999999999999</v>
      </c>
    </row>
    <row r="152" spans="2:8" ht="15.75" thickBot="1" x14ac:dyDescent="0.3"/>
    <row r="153" spans="2:8" ht="15.75" thickBot="1" x14ac:dyDescent="0.3">
      <c r="B153" s="87" t="s">
        <v>71</v>
      </c>
      <c r="C153" s="22"/>
      <c r="D153" s="22"/>
      <c r="E153" s="64" t="s">
        <v>4</v>
      </c>
      <c r="F153" s="65">
        <f>H160</f>
        <v>12.15</v>
      </c>
      <c r="G153" s="66" t="s">
        <v>18</v>
      </c>
      <c r="H153" s="22"/>
    </row>
    <row r="154" spans="2:8" x14ac:dyDescent="0.25">
      <c r="B154" s="22"/>
      <c r="C154" s="22"/>
      <c r="D154" s="22"/>
      <c r="E154" s="22"/>
      <c r="F154" s="22"/>
      <c r="G154" s="22"/>
      <c r="H154" s="22"/>
    </row>
    <row r="155" spans="2:8" x14ac:dyDescent="0.25">
      <c r="B155" s="22" t="s">
        <v>15</v>
      </c>
      <c r="C155" s="22"/>
      <c r="D155" s="22"/>
      <c r="E155" s="22"/>
      <c r="F155" s="22"/>
      <c r="G155" s="22"/>
      <c r="H155" s="22"/>
    </row>
    <row r="156" spans="2:8" x14ac:dyDescent="0.25">
      <c r="B156" s="22"/>
      <c r="C156" s="22"/>
      <c r="D156" s="22"/>
      <c r="E156" s="22"/>
      <c r="F156" s="22"/>
      <c r="G156" s="22"/>
      <c r="H156" s="22"/>
    </row>
    <row r="157" spans="2:8" x14ac:dyDescent="0.25">
      <c r="B157" s="24"/>
      <c r="C157" s="24"/>
      <c r="D157" s="25" t="s">
        <v>6</v>
      </c>
      <c r="E157" s="24" t="s">
        <v>7</v>
      </c>
      <c r="F157" s="24" t="s">
        <v>8</v>
      </c>
      <c r="G157" s="24" t="s">
        <v>9</v>
      </c>
      <c r="H157" s="96" t="s">
        <v>87</v>
      </c>
    </row>
    <row r="158" spans="2:8" x14ac:dyDescent="0.25">
      <c r="B158" s="24" t="s">
        <v>16</v>
      </c>
      <c r="C158" s="24"/>
      <c r="D158" s="27">
        <v>25</v>
      </c>
      <c r="E158" s="26">
        <v>2.7</v>
      </c>
      <c r="F158" s="26">
        <v>0.6</v>
      </c>
      <c r="G158" s="26">
        <v>0.3</v>
      </c>
      <c r="H158" s="26">
        <f>E158*F158*G158*D158</f>
        <v>12.15</v>
      </c>
    </row>
    <row r="159" spans="2:8" x14ac:dyDescent="0.25">
      <c r="B159" s="24"/>
      <c r="C159" s="24"/>
      <c r="D159" s="27"/>
      <c r="E159" s="26"/>
      <c r="F159" s="26"/>
      <c r="G159" s="26"/>
      <c r="H159" s="26"/>
    </row>
    <row r="160" spans="2:8" x14ac:dyDescent="0.25">
      <c r="B160" s="22"/>
      <c r="C160" s="22"/>
      <c r="D160" s="22"/>
      <c r="E160" s="22"/>
      <c r="F160" s="22"/>
      <c r="G160" s="22" t="s">
        <v>18</v>
      </c>
      <c r="H160" s="23">
        <f>H158</f>
        <v>12.15</v>
      </c>
    </row>
    <row r="164" spans="2:8" x14ac:dyDescent="0.25">
      <c r="B164" s="89" t="s">
        <v>77</v>
      </c>
      <c r="C164" s="90" t="s">
        <v>6</v>
      </c>
      <c r="D164" s="89" t="s">
        <v>88</v>
      </c>
      <c r="E164" s="89" t="s">
        <v>89</v>
      </c>
      <c r="G164" s="90" t="s">
        <v>78</v>
      </c>
      <c r="H164" s="91" t="s">
        <v>79</v>
      </c>
    </row>
    <row r="165" spans="2:8" x14ac:dyDescent="0.25">
      <c r="B165" s="28" t="s">
        <v>68</v>
      </c>
      <c r="C165" s="28">
        <v>25</v>
      </c>
      <c r="D165" s="28">
        <v>0.05</v>
      </c>
      <c r="E165" s="28">
        <v>1.25</v>
      </c>
    </row>
    <row r="166" spans="2:8" x14ac:dyDescent="0.25">
      <c r="B166" s="28" t="s">
        <v>11</v>
      </c>
      <c r="C166" s="28">
        <v>25</v>
      </c>
      <c r="D166" s="28">
        <v>0.04</v>
      </c>
      <c r="E166" s="28">
        <f>C166*D166</f>
        <v>1</v>
      </c>
    </row>
    <row r="167" spans="2:8" x14ac:dyDescent="0.25">
      <c r="B167" s="28" t="s">
        <v>69</v>
      </c>
      <c r="C167" s="28">
        <v>8</v>
      </c>
      <c r="D167" s="28">
        <v>0.13</v>
      </c>
      <c r="E167" s="28">
        <f>C167*D167</f>
        <v>1.04</v>
      </c>
    </row>
    <row r="168" spans="2:8" x14ac:dyDescent="0.25">
      <c r="B168" s="28" t="s">
        <v>70</v>
      </c>
      <c r="C168" s="28">
        <v>3</v>
      </c>
      <c r="D168" s="28">
        <v>0.05</v>
      </c>
      <c r="E168" s="28">
        <f>C168*D168</f>
        <v>0.15000000000000002</v>
      </c>
    </row>
    <row r="169" spans="2:8" x14ac:dyDescent="0.25">
      <c r="B169" s="28" t="s">
        <v>23</v>
      </c>
      <c r="C169" s="28">
        <v>20</v>
      </c>
      <c r="D169" s="28">
        <v>0.03</v>
      </c>
      <c r="E169" s="28">
        <f>C169*D169</f>
        <v>0.6</v>
      </c>
    </row>
    <row r="170" spans="2:8" x14ac:dyDescent="0.25">
      <c r="B170" s="89" t="s">
        <v>81</v>
      </c>
      <c r="C170" s="28"/>
      <c r="D170" s="28"/>
      <c r="E170" s="28"/>
    </row>
    <row r="171" spans="2:8" x14ac:dyDescent="0.25">
      <c r="B171" s="88" t="s">
        <v>76</v>
      </c>
      <c r="C171" s="28"/>
      <c r="D171" s="28"/>
      <c r="E171" s="28">
        <v>0.8</v>
      </c>
    </row>
    <row r="172" spans="2:8" x14ac:dyDescent="0.25">
      <c r="B172" s="28" t="s">
        <v>72</v>
      </c>
      <c r="C172" s="28"/>
      <c r="D172" s="28"/>
      <c r="E172" s="28">
        <v>0.03</v>
      </c>
    </row>
    <row r="173" spans="2:8" x14ac:dyDescent="0.25">
      <c r="B173" s="28" t="s">
        <v>73</v>
      </c>
      <c r="C173" s="28"/>
      <c r="D173" s="28"/>
      <c r="E173" s="28">
        <v>5.0000000000000001E-3</v>
      </c>
    </row>
    <row r="174" spans="2:8" x14ac:dyDescent="0.25">
      <c r="B174" s="28" t="s">
        <v>74</v>
      </c>
      <c r="C174" s="28"/>
      <c r="D174" s="28"/>
      <c r="E174" s="28">
        <v>0.24</v>
      </c>
    </row>
    <row r="175" spans="2:8" x14ac:dyDescent="0.25">
      <c r="B175" s="28" t="s">
        <v>75</v>
      </c>
      <c r="C175" s="28"/>
      <c r="D175" s="28"/>
      <c r="E175" s="28">
        <v>1.2E-2</v>
      </c>
    </row>
    <row r="176" spans="2:8" x14ac:dyDescent="0.25">
      <c r="B176" s="28"/>
      <c r="C176" s="28"/>
      <c r="D176" s="89" t="s">
        <v>82</v>
      </c>
      <c r="E176" s="92">
        <f>SUM(E165:E175)</f>
        <v>5.1269999999999998</v>
      </c>
    </row>
    <row r="178" spans="2:5" x14ac:dyDescent="0.25">
      <c r="B178" s="93" t="s">
        <v>83</v>
      </c>
      <c r="C178" s="94"/>
      <c r="D178" s="94" t="s">
        <v>84</v>
      </c>
      <c r="E178" s="93">
        <v>2.44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Purrazzo</dc:creator>
  <cp:lastModifiedBy>Purrazzo</cp:lastModifiedBy>
  <dcterms:created xsi:type="dcterms:W3CDTF">2016-11-20T08:56:04Z</dcterms:created>
  <dcterms:modified xsi:type="dcterms:W3CDTF">2017-03-13T09:47:35Z</dcterms:modified>
</cp:coreProperties>
</file>